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8800" windowHeight="17460" tabRatio="500"/>
  </bookViews>
  <sheets>
    <sheet name="DOF Stacking Calc V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2" i="1" l="1"/>
  <c r="C22" i="1"/>
  <c r="E22" i="1"/>
  <c r="E2" i="1"/>
  <c r="B24" i="1"/>
  <c r="B25" i="1"/>
  <c r="B26" i="1"/>
  <c r="C28" i="1"/>
  <c r="D28" i="1"/>
  <c r="B28" i="1"/>
  <c r="H27" i="1"/>
  <c r="E24" i="1"/>
  <c r="F20" i="1"/>
  <c r="E28" i="1"/>
  <c r="F28" i="1"/>
  <c r="F24" i="1"/>
  <c r="E20" i="1"/>
  <c r="E27" i="1"/>
  <c r="F27" i="1"/>
  <c r="D27" i="1"/>
  <c r="H26" i="1"/>
  <c r="D24" i="1"/>
  <c r="F19" i="1"/>
  <c r="G27" i="1"/>
  <c r="H24" i="1"/>
  <c r="D26" i="1"/>
  <c r="E19" i="1"/>
  <c r="D20" i="1"/>
  <c r="D19" i="1"/>
  <c r="G24" i="1"/>
  <c r="G25" i="1"/>
  <c r="F26" i="1"/>
  <c r="C27" i="1"/>
  <c r="C24" i="1"/>
  <c r="F18" i="1"/>
  <c r="G26" i="1"/>
  <c r="B27" i="1"/>
  <c r="C25" i="1"/>
  <c r="E18" i="1"/>
  <c r="H23" i="1"/>
  <c r="H25" i="1"/>
  <c r="H22" i="1"/>
  <c r="E3" i="1"/>
  <c r="C23" i="1"/>
  <c r="E17" i="1"/>
  <c r="D18" i="1"/>
  <c r="B23" i="1"/>
  <c r="D17" i="1"/>
  <c r="E13" i="1"/>
  <c r="F11" i="1"/>
  <c r="E11" i="1"/>
  <c r="D11" i="1"/>
  <c r="E10" i="1"/>
  <c r="D10" i="1"/>
  <c r="E6" i="1"/>
  <c r="E26" i="1"/>
  <c r="E25" i="1"/>
  <c r="E23" i="1"/>
  <c r="D25" i="1"/>
  <c r="C26" i="1"/>
  <c r="D23" i="1"/>
  <c r="B22" i="1"/>
  <c r="G23" i="1"/>
  <c r="F23" i="1"/>
  <c r="G22" i="1"/>
  <c r="F25" i="1"/>
  <c r="F22" i="1"/>
</calcChain>
</file>

<file path=xl/sharedStrings.xml><?xml version="1.0" encoding="utf-8"?>
<sst xmlns="http://schemas.openxmlformats.org/spreadsheetml/2006/main" count="50" uniqueCount="29">
  <si>
    <t>Focal Length</t>
  </si>
  <si>
    <t>F stop</t>
  </si>
  <si>
    <t>CoC</t>
  </si>
  <si>
    <t>Hyperfocal Distance</t>
  </si>
  <si>
    <t>Hyperfocal Closest Distance</t>
  </si>
  <si>
    <t>Far Focus</t>
  </si>
  <si>
    <t>Close Focus</t>
  </si>
  <si>
    <t>Focus Point 2</t>
  </si>
  <si>
    <t>Focus Point 4</t>
  </si>
  <si>
    <t>Focus Point 3</t>
  </si>
  <si>
    <t>Infinity</t>
  </si>
  <si>
    <t xml:space="preserve">Infinity </t>
  </si>
  <si>
    <t>to</t>
  </si>
  <si>
    <t>Ft</t>
  </si>
  <si>
    <t>Focus Point 5</t>
  </si>
  <si>
    <t>Focus Point 1</t>
  </si>
  <si>
    <t xml:space="preserve">3 shot total range  </t>
  </si>
  <si>
    <t>5 shot total range</t>
  </si>
  <si>
    <t xml:space="preserve">to </t>
  </si>
  <si>
    <t>Notes</t>
  </si>
  <si>
    <t>Focus At</t>
  </si>
  <si>
    <t>-</t>
  </si>
  <si>
    <t>3 Shot Set</t>
  </si>
  <si>
    <t>5 Shot Set</t>
  </si>
  <si>
    <r>
      <rPr>
        <b/>
        <i/>
        <sz val="14"/>
        <rFont val="Calibri"/>
        <family val="2"/>
        <scheme val="minor"/>
      </rPr>
      <t>A quick description of CoC</t>
    </r>
    <r>
      <rPr>
        <b/>
        <sz val="12"/>
        <rFont val="Calibri"/>
        <family val="2"/>
        <scheme val="minor"/>
      </rPr>
      <t xml:space="preserve">
CoC refers to Circle of Confusion. 
The Cliff Notes description of CoC would be as the "fudge factor" for DOF calculations. The only point in an image with perfect sharpness will be the focal point itself, along with anything on that plane. Everything else will be blurred to some degree. The CoC puts a numeric value on when the blur size becomes unacceptable. 
Low CoC values will cause the calculator to space focus brackets more closely together, which means you'll be taking more shots to get the same DOF. Values that are too low will result in you getting the same areas in focus for multiple shots, which wastes time (but guarantees sharpness). 
High CoC values will result in the focus being farther apart from shot to shot. This gives more DOF per set, but runs the risk of areas that are not in focus between exposures. 
Here's a rundown of common CoC values. 
0.01- A strict interpretation of the CoC that is suited to high resolution cameras such as the D800, 5dIII, A7r, etc. Crop sensor cameras often use smaller numbers such as this due to higher pixel density. 
0.02- A moderate interpretation. Plenty of pros shoot with less leeway and get away with it. Try it, nothing is better than personal experience to judge the quality. 
0.03-  A much older standard that was used for film and 8x10 enlargements. In my experience this does not provide enough quality between shots, but use your own judgement. </t>
    </r>
  </si>
  <si>
    <t>DOF Stacking Calc V1.0</t>
  </si>
  <si>
    <t>Zach Bright</t>
  </si>
  <si>
    <t>www.bright-images.com</t>
  </si>
  <si>
    <r>
      <rPr>
        <b/>
        <i/>
        <sz val="14"/>
        <rFont val="Calibri"/>
        <family val="2"/>
        <scheme val="minor"/>
      </rPr>
      <t>How to use this calculator</t>
    </r>
    <r>
      <rPr>
        <b/>
        <sz val="12"/>
        <rFont val="Calibri"/>
        <family val="2"/>
        <scheme val="minor"/>
      </rPr>
      <t xml:space="preserve">
Change the</t>
    </r>
    <r>
      <rPr>
        <b/>
        <sz val="12"/>
        <color rgb="FF00B050"/>
        <rFont val="Calibri"/>
        <family val="2"/>
        <scheme val="minor"/>
      </rPr>
      <t xml:space="preserve"> green </t>
    </r>
    <r>
      <rPr>
        <b/>
        <sz val="12"/>
        <rFont val="Calibri"/>
        <family val="2"/>
        <scheme val="minor"/>
      </rPr>
      <t>Focal Length</t>
    </r>
    <r>
      <rPr>
        <b/>
        <sz val="12"/>
        <color rgb="FF00B050"/>
        <rFont val="Calibri"/>
        <family val="2"/>
        <scheme val="minor"/>
      </rPr>
      <t xml:space="preserve"> </t>
    </r>
    <r>
      <rPr>
        <b/>
        <sz val="12"/>
        <rFont val="Calibri"/>
        <family val="2"/>
        <scheme val="minor"/>
      </rPr>
      <t xml:space="preserve">value to the focal length of your choice.
Change the </t>
    </r>
    <r>
      <rPr>
        <b/>
        <sz val="12"/>
        <color rgb="FF00B050"/>
        <rFont val="Calibri"/>
        <family val="2"/>
        <scheme val="minor"/>
      </rPr>
      <t>green</t>
    </r>
    <r>
      <rPr>
        <b/>
        <sz val="12"/>
        <rFont val="Calibri"/>
        <family val="2"/>
        <scheme val="minor"/>
      </rPr>
      <t xml:space="preserve"> F stop value to the aperture of your choice.
Change the </t>
    </r>
    <r>
      <rPr>
        <b/>
        <sz val="12"/>
        <color rgb="FF00B050"/>
        <rFont val="Calibri"/>
        <family val="2"/>
        <scheme val="minor"/>
      </rPr>
      <t xml:space="preserve">green </t>
    </r>
    <r>
      <rPr>
        <b/>
        <sz val="12"/>
        <rFont val="Calibri"/>
        <family val="2"/>
        <scheme val="minor"/>
      </rPr>
      <t xml:space="preserve">CoC value to the size of your choice. 
The calculator will generate the hyperfocal distance and close focus for the inputs given. It will also generate a focus stack set of 3 and 5 images. Total range of the focus stacks, and specifics of where to focus, etc can be found as well. If you take the suggested set with the focus points given, you will have everything in focus in the range described. 
For example, typing 14mm/F11/0.01 shows that I can get from 9 inches to infinity with a 5 shot stack, even with the strictest limits on sharpness. With a more moderate CoC, I can get 6 inches to infinity in </t>
    </r>
    <r>
      <rPr>
        <b/>
        <i/>
        <sz val="12"/>
        <rFont val="Calibri"/>
        <family val="2"/>
        <scheme val="minor"/>
      </rPr>
      <t>three</t>
    </r>
    <r>
      <rPr>
        <b/>
        <sz val="12"/>
        <rFont val="Calibri"/>
        <family val="2"/>
        <scheme val="minor"/>
      </rPr>
      <t xml:space="preserve"> shots with 14mm/F16/0.02. If I'm doing night photography and must make do with wide aperture, I'd put in something like 14/2.8/0.02- which shows a 3 shot stack can get me from 3 ft to infinity, more than enough for most applications. 
</t>
    </r>
    <r>
      <rPr>
        <b/>
        <sz val="12"/>
        <color theme="8" tint="-0.499984740745262"/>
        <rFont val="Calibri"/>
        <family val="2"/>
        <scheme val="minor"/>
      </rPr>
      <t>Caveats- 
1. This is geared towards landscape photographers. Focusing always starts at infinity. There are much better options for macro available across the Interweb. 
2. The first image in the sets is always focused to infinity. Some would say this is unneccesary. In my experience, using hyperfocal distance can cause distant edges to go mushy. Maybe I just have a funky lens.. If you have confidence when shooting at hyperfocal distance, please discard Focus Point #1. :) 
3. While it's nice to have these numbers, focusing on them is a bit unrealistic with most modern AF lenses. For example, on my Nikon 14-24mm, manual focus range is very small with few markings. There is no way I'll be able to set my lens to exactly 4 ft by hand. Instead, I use this calculator as a general guide to see how many shots/fstop/etc for a given situation, then get it close in field. One day, one of these neat camera controlling apps may use similar math to automate the process, but it hasn't happened yet. (I'm looking at you, CamRanger! ) 
4. Take note that this calculator does not consider diffraction limitation. If you're not sure what level of diffraction you can live with, shoot the same scene under the same light with the same focus point at 5.6, 8, 11, 16, 22 etc and look closely at the details. If you see a point where things start to look too murky, use the next wider aperture as your default.</t>
    </r>
    <r>
      <rPr>
        <b/>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</si>
</sst>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name val="Calibri"/>
      <family val="2"/>
      <scheme val="minor"/>
    </font>
    <font>
      <sz val="12"/>
      <color theme="0"/>
      <name val="Calibri"/>
      <family val="2"/>
      <scheme val="minor"/>
    </font>
    <font>
      <sz val="12"/>
      <color rgb="FF00B050"/>
      <name val="Calibri"/>
      <family val="2"/>
      <scheme val="minor"/>
    </font>
    <font>
      <b/>
      <sz val="12"/>
      <color rgb="FF00B050"/>
      <name val="Calibri"/>
      <family val="2"/>
      <scheme val="minor"/>
    </font>
    <font>
      <b/>
      <sz val="12"/>
      <color theme="8" tint="-0.499984740745262"/>
      <name val="Calibri"/>
      <family val="2"/>
      <scheme val="minor"/>
    </font>
    <font>
      <b/>
      <i/>
      <sz val="12"/>
      <name val="Calibri"/>
      <family val="2"/>
      <scheme val="minor"/>
    </font>
    <font>
      <b/>
      <i/>
      <sz val="14"/>
      <name val="Calibri"/>
      <family val="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center" vertical="center"/>
    </xf>
    <xf numFmtId="0" fontId="5" fillId="0" borderId="0" xfId="0" applyFont="1"/>
    <xf numFmtId="0" fontId="4" fillId="0" borderId="1" xfId="0" applyFont="1" applyBorder="1"/>
    <xf numFmtId="0" fontId="3" fillId="0" borderId="1" xfId="0" applyFont="1" applyBorder="1"/>
    <xf numFmtId="0" fontId="4"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1" xfId="0" applyFont="1" applyBorder="1" applyAlignment="1">
      <alignment horizontal="left" vertical="center"/>
    </xf>
    <xf numFmtId="0" fontId="3" fillId="0" borderId="6" xfId="0" applyFont="1" applyFill="1" applyBorder="1" applyAlignment="1">
      <alignment horizontal="left" vertical="center"/>
    </xf>
    <xf numFmtId="0" fontId="4" fillId="0" borderId="2" xfId="0" applyFont="1" applyFill="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4" fillId="0" borderId="10" xfId="0" applyFont="1" applyBorder="1" applyAlignment="1">
      <alignment horizontal="left" vertical="center"/>
    </xf>
    <xf numFmtId="0" fontId="3" fillId="0" borderId="12" xfId="0" applyFont="1" applyBorder="1" applyAlignment="1">
      <alignment horizontal="left" vertical="center"/>
    </xf>
    <xf numFmtId="0" fontId="6" fillId="0" borderId="1" xfId="0" applyFont="1" applyBorder="1"/>
    <xf numFmtId="0" fontId="4" fillId="0" borderId="0" xfId="0" applyFont="1" applyBorder="1" applyAlignment="1">
      <alignment horizontal="left" vertical="top" wrapText="1"/>
    </xf>
    <xf numFmtId="0" fontId="3" fillId="0" borderId="0" xfId="0" applyFont="1" applyBorder="1"/>
    <xf numFmtId="0" fontId="3" fillId="0" borderId="6" xfId="0" applyFont="1" applyBorder="1"/>
    <xf numFmtId="0" fontId="4" fillId="0" borderId="5" xfId="0" applyFont="1" applyBorder="1"/>
    <xf numFmtId="164" fontId="3" fillId="0" borderId="3" xfId="0" applyNumberFormat="1" applyFont="1" applyBorder="1" applyAlignment="1">
      <alignment horizontal="left" vertical="center"/>
    </xf>
    <xf numFmtId="164" fontId="3" fillId="0" borderId="9" xfId="0" applyNumberFormat="1" applyFont="1" applyBorder="1" applyAlignment="1">
      <alignment horizontal="left" vertical="center"/>
    </xf>
    <xf numFmtId="164" fontId="3" fillId="0" borderId="13" xfId="0" applyNumberFormat="1" applyFont="1" applyBorder="1" applyAlignment="1">
      <alignment horizontal="left" vertical="center"/>
    </xf>
    <xf numFmtId="0" fontId="3" fillId="0" borderId="10" xfId="0" applyFont="1" applyBorder="1" applyAlignment="1">
      <alignment horizontal="left" vertical="center"/>
    </xf>
    <xf numFmtId="0" fontId="3" fillId="0" borderId="6" xfId="0" quotePrefix="1" applyFont="1" applyBorder="1" applyAlignment="1">
      <alignment horizontal="center" vertical="center"/>
    </xf>
    <xf numFmtId="164" fontId="3" fillId="0" borderId="6" xfId="0" applyNumberFormat="1" applyFont="1" applyBorder="1" applyAlignment="1">
      <alignment horizontal="left" vertical="center"/>
    </xf>
    <xf numFmtId="164" fontId="3" fillId="0" borderId="8" xfId="0" applyNumberFormat="1" applyFont="1" applyBorder="1" applyAlignment="1">
      <alignment horizontal="left" vertical="center"/>
    </xf>
    <xf numFmtId="0" fontId="3" fillId="0" borderId="14" xfId="0" applyFont="1" applyBorder="1" applyAlignment="1">
      <alignment horizontal="left" vertical="center"/>
    </xf>
    <xf numFmtId="164" fontId="3" fillId="0" borderId="5" xfId="0" applyNumberFormat="1" applyFont="1" applyBorder="1" applyAlignment="1">
      <alignment horizontal="left" vertical="center"/>
    </xf>
    <xf numFmtId="164" fontId="3" fillId="0" borderId="15" xfId="0" applyNumberFormat="1" applyFont="1" applyBorder="1" applyAlignment="1">
      <alignment horizontal="left" vertical="center"/>
    </xf>
    <xf numFmtId="0" fontId="3" fillId="0" borderId="10" xfId="0" quotePrefix="1"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3" fillId="0" borderId="1" xfId="0" applyFont="1" applyBorder="1" applyAlignment="1">
      <alignment horizontal="center"/>
    </xf>
    <xf numFmtId="0" fontId="4" fillId="0" borderId="1" xfId="0" applyFont="1" applyBorder="1" applyAlignment="1">
      <alignment horizontal="center"/>
    </xf>
    <xf numFmtId="0" fontId="1" fillId="0" borderId="1" xfId="7" applyBorder="1" applyAlignment="1">
      <alignment horizontal="center"/>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right-imag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abSelected="1" workbookViewId="0">
      <selection activeCell="C3" sqref="C3"/>
    </sheetView>
  </sheetViews>
  <sheetFormatPr baseColWidth="10" defaultColWidth="11" defaultRowHeight="15" x14ac:dyDescent="0"/>
  <cols>
    <col min="1" max="1" width="12.6640625" customWidth="1"/>
    <col min="2" max="2" width="16.1640625" customWidth="1"/>
    <col min="3" max="3" width="18" customWidth="1"/>
    <col min="4" max="4" width="25.6640625" customWidth="1"/>
    <col min="5" max="5" width="13.6640625" customWidth="1"/>
    <col min="7" max="7" width="25.33203125" customWidth="1"/>
  </cols>
  <sheetData>
    <row r="1" spans="1:20">
      <c r="A1" s="1"/>
      <c r="B1" s="2"/>
      <c r="C1" s="1"/>
      <c r="D1" s="1"/>
      <c r="E1" s="1"/>
      <c r="F1" s="1"/>
      <c r="G1" s="1"/>
      <c r="H1" s="2"/>
      <c r="I1" s="2"/>
      <c r="J1" s="1"/>
      <c r="K1" s="1"/>
      <c r="L1" s="1"/>
      <c r="M1" s="1"/>
      <c r="N1" s="1"/>
      <c r="O1" s="1"/>
      <c r="P1" s="1"/>
      <c r="Q1" s="1"/>
      <c r="R1" s="1"/>
    </row>
    <row r="2" spans="1:20">
      <c r="A2" s="1"/>
      <c r="B2" s="6" t="s">
        <v>0</v>
      </c>
      <c r="C2" s="24">
        <v>14</v>
      </c>
      <c r="D2" s="6" t="s">
        <v>3</v>
      </c>
      <c r="E2" s="29">
        <f>E22/304.8</f>
        <v>4.0649606299212593</v>
      </c>
      <c r="F2" s="7" t="s">
        <v>13</v>
      </c>
      <c r="G2" s="49" t="s">
        <v>25</v>
      </c>
      <c r="H2" s="49"/>
      <c r="I2" s="49"/>
      <c r="J2" s="49"/>
      <c r="K2" s="49"/>
      <c r="L2" s="49"/>
      <c r="M2" s="49"/>
      <c r="N2" s="1"/>
      <c r="O2" s="1"/>
      <c r="P2" s="1"/>
      <c r="Q2" s="1"/>
      <c r="R2" s="1"/>
      <c r="S2" s="1"/>
      <c r="T2" s="1"/>
    </row>
    <row r="3" spans="1:20">
      <c r="A3" s="1"/>
      <c r="B3" s="6" t="s">
        <v>1</v>
      </c>
      <c r="C3" s="24">
        <v>16</v>
      </c>
      <c r="D3" s="6" t="s">
        <v>4</v>
      </c>
      <c r="E3" s="29">
        <f>H22/304.8</f>
        <v>2.0324803149606296</v>
      </c>
      <c r="F3" s="7" t="s">
        <v>13</v>
      </c>
      <c r="G3" s="49"/>
      <c r="H3" s="49"/>
      <c r="I3" s="49"/>
      <c r="J3" s="49"/>
      <c r="K3" s="49"/>
      <c r="L3" s="49"/>
      <c r="M3" s="49"/>
      <c r="T3" s="1"/>
    </row>
    <row r="4" spans="1:20">
      <c r="A4" s="1"/>
      <c r="B4" s="6" t="s">
        <v>2</v>
      </c>
      <c r="C4" s="24">
        <v>0.01</v>
      </c>
      <c r="D4" s="26"/>
      <c r="E4" s="26"/>
      <c r="F4" s="27"/>
      <c r="G4" s="50" t="s">
        <v>26</v>
      </c>
      <c r="H4" s="50"/>
      <c r="I4" s="50"/>
      <c r="J4" s="50"/>
      <c r="K4" s="50"/>
      <c r="L4" s="50"/>
      <c r="M4" s="50"/>
      <c r="Q4" s="1"/>
      <c r="R4" s="5"/>
      <c r="S4" s="5"/>
    </row>
    <row r="5" spans="1:20">
      <c r="A5" s="1"/>
      <c r="B5" s="28"/>
      <c r="C5" s="26"/>
      <c r="D5" s="26"/>
      <c r="E5" s="26"/>
      <c r="F5" s="27"/>
      <c r="G5" s="50"/>
      <c r="H5" s="50"/>
      <c r="I5" s="50"/>
      <c r="J5" s="50"/>
      <c r="K5" s="50"/>
      <c r="L5" s="50"/>
      <c r="M5" s="50"/>
      <c r="Q5" s="1"/>
      <c r="R5" s="5"/>
      <c r="S5" s="5"/>
    </row>
    <row r="6" spans="1:20">
      <c r="A6" s="1"/>
      <c r="B6" s="8" t="s">
        <v>16</v>
      </c>
      <c r="C6" s="9" t="s">
        <v>11</v>
      </c>
      <c r="D6" s="9" t="s">
        <v>12</v>
      </c>
      <c r="E6" s="29">
        <f>C25</f>
        <v>1.0358320404490566</v>
      </c>
      <c r="F6" s="10" t="s">
        <v>13</v>
      </c>
      <c r="G6" s="51" t="s">
        <v>27</v>
      </c>
      <c r="H6" s="49"/>
      <c r="I6" s="49"/>
      <c r="J6" s="49"/>
      <c r="K6" s="49"/>
      <c r="L6" s="49"/>
      <c r="M6" s="49"/>
      <c r="Q6" s="1"/>
      <c r="R6" s="5"/>
      <c r="S6" s="5"/>
    </row>
    <row r="7" spans="1:20">
      <c r="A7" s="1"/>
      <c r="B7" s="15"/>
      <c r="C7" s="14"/>
      <c r="D7" s="14"/>
      <c r="E7" s="14"/>
      <c r="F7" s="16"/>
      <c r="G7" s="49"/>
      <c r="H7" s="49"/>
      <c r="I7" s="49"/>
      <c r="J7" s="49"/>
      <c r="K7" s="49"/>
      <c r="L7" s="49"/>
      <c r="M7" s="49"/>
      <c r="Q7" s="1"/>
      <c r="R7" s="5"/>
      <c r="S7" s="5"/>
    </row>
    <row r="8" spans="1:20">
      <c r="A8" s="1"/>
      <c r="B8" s="11" t="s">
        <v>22</v>
      </c>
      <c r="C8" s="18" t="s">
        <v>19</v>
      </c>
      <c r="D8" s="22" t="s">
        <v>20</v>
      </c>
      <c r="E8" s="18" t="s">
        <v>6</v>
      </c>
      <c r="F8" s="10" t="s">
        <v>5</v>
      </c>
      <c r="G8" s="1"/>
      <c r="H8" s="1"/>
      <c r="I8" s="1"/>
      <c r="Q8" s="1"/>
      <c r="R8" s="5"/>
      <c r="S8" s="5"/>
    </row>
    <row r="9" spans="1:20">
      <c r="A9" s="1"/>
      <c r="B9" s="11" t="s">
        <v>15</v>
      </c>
      <c r="C9" s="14" t="s">
        <v>10</v>
      </c>
      <c r="D9" s="22" t="s">
        <v>10</v>
      </c>
      <c r="E9" s="33" t="s">
        <v>21</v>
      </c>
      <c r="F9" s="16" t="s">
        <v>10</v>
      </c>
      <c r="G9" s="1"/>
      <c r="H9" s="1"/>
      <c r="I9" s="1"/>
      <c r="Q9" s="1"/>
      <c r="R9" s="5"/>
      <c r="S9" s="5"/>
    </row>
    <row r="10" spans="1:20">
      <c r="A10" s="1"/>
      <c r="B10" s="11" t="s">
        <v>7</v>
      </c>
      <c r="C10" s="14" t="s">
        <v>3</v>
      </c>
      <c r="D10" s="30">
        <f>$B$23</f>
        <v>4.0649606299212593</v>
      </c>
      <c r="E10" s="34">
        <f>C23</f>
        <v>2.0324803149606296</v>
      </c>
      <c r="F10" s="12" t="s">
        <v>10</v>
      </c>
      <c r="G10" s="1"/>
      <c r="H10" s="1"/>
      <c r="I10" s="1"/>
      <c r="Q10" s="1"/>
      <c r="R10" s="5"/>
      <c r="S10" s="5"/>
    </row>
    <row r="11" spans="1:20">
      <c r="A11" s="1"/>
      <c r="B11" s="11" t="s">
        <v>9</v>
      </c>
      <c r="C11" s="19"/>
      <c r="D11" s="31">
        <f>B24</f>
        <v>1.378021653543307</v>
      </c>
      <c r="E11" s="35">
        <f>C25</f>
        <v>1.0358320404490566</v>
      </c>
      <c r="F11" s="31">
        <f>C24</f>
        <v>2.0578311315472857</v>
      </c>
      <c r="G11" s="1"/>
      <c r="H11" s="1"/>
      <c r="I11" s="1"/>
      <c r="J11" s="3"/>
      <c r="K11" s="4"/>
      <c r="L11" s="3"/>
      <c r="M11" s="4"/>
      <c r="N11" s="1"/>
      <c r="O11" s="1"/>
      <c r="P11" s="1"/>
      <c r="Q11" s="1"/>
      <c r="R11" s="5"/>
      <c r="S11" s="5"/>
    </row>
    <row r="12" spans="1:20">
      <c r="A12" s="1"/>
      <c r="B12" s="15"/>
      <c r="C12" s="14"/>
      <c r="D12" s="14"/>
      <c r="E12" s="14"/>
      <c r="F12" s="16"/>
      <c r="G12" s="1"/>
      <c r="H12" s="1"/>
      <c r="I12" s="1"/>
      <c r="J12" s="1"/>
      <c r="K12" s="1"/>
      <c r="L12" s="1"/>
      <c r="M12" s="1"/>
      <c r="N12" s="1"/>
      <c r="O12" s="1"/>
      <c r="P12" s="1"/>
      <c r="Q12" s="1"/>
      <c r="R12" s="5"/>
      <c r="S12" s="5"/>
    </row>
    <row r="13" spans="1:20">
      <c r="A13" s="1"/>
      <c r="B13" s="13" t="s">
        <v>17</v>
      </c>
      <c r="C13" s="20" t="s">
        <v>10</v>
      </c>
      <c r="D13" s="9" t="s">
        <v>18</v>
      </c>
      <c r="E13" s="29">
        <f>F24</f>
        <v>0.53625952187092474</v>
      </c>
      <c r="F13" s="21" t="s">
        <v>13</v>
      </c>
      <c r="G13" s="1"/>
      <c r="H13" s="1"/>
      <c r="I13" s="1"/>
      <c r="J13" s="1"/>
      <c r="Q13" s="1"/>
      <c r="R13" s="5"/>
      <c r="S13" s="5"/>
    </row>
    <row r="14" spans="1:20">
      <c r="A14" s="1"/>
      <c r="B14" s="15"/>
      <c r="C14" s="14"/>
      <c r="D14" s="14"/>
      <c r="E14" s="14"/>
      <c r="F14" s="16"/>
      <c r="G14" s="1"/>
      <c r="H14" s="1"/>
      <c r="I14" s="1"/>
      <c r="J14" s="1"/>
      <c r="K14" s="1"/>
      <c r="L14" s="1"/>
      <c r="M14" s="1"/>
      <c r="N14" s="1"/>
      <c r="O14" s="1"/>
      <c r="P14" s="1"/>
      <c r="Q14" s="1"/>
      <c r="R14" s="5"/>
      <c r="S14" s="5"/>
    </row>
    <row r="15" spans="1:20">
      <c r="A15" s="1"/>
      <c r="B15" s="11" t="s">
        <v>23</v>
      </c>
      <c r="C15" s="18" t="s">
        <v>19</v>
      </c>
      <c r="D15" s="22" t="s">
        <v>20</v>
      </c>
      <c r="E15" s="32" t="s">
        <v>6</v>
      </c>
      <c r="F15" s="23" t="s">
        <v>5</v>
      </c>
      <c r="G15" s="1"/>
      <c r="H15" s="1"/>
      <c r="I15" s="1"/>
      <c r="J15" s="1"/>
      <c r="K15" s="1"/>
      <c r="L15" s="1"/>
      <c r="M15" s="1"/>
      <c r="N15" s="1"/>
      <c r="O15" s="1"/>
      <c r="P15" s="1"/>
      <c r="Q15" s="1"/>
      <c r="R15" s="5"/>
      <c r="S15" s="5"/>
    </row>
    <row r="16" spans="1:20">
      <c r="A16" s="1"/>
      <c r="B16" s="11" t="s">
        <v>15</v>
      </c>
      <c r="C16" s="14" t="s">
        <v>10</v>
      </c>
      <c r="D16" s="36" t="s">
        <v>10</v>
      </c>
      <c r="E16" s="39" t="s">
        <v>21</v>
      </c>
      <c r="F16" s="23" t="s">
        <v>10</v>
      </c>
      <c r="G16" s="1"/>
      <c r="H16" s="1"/>
      <c r="I16" s="1"/>
      <c r="J16" s="1"/>
      <c r="Q16" s="1"/>
      <c r="R16" s="5"/>
      <c r="S16" s="5"/>
    </row>
    <row r="17" spans="1:18">
      <c r="A17" s="1"/>
      <c r="B17" s="11" t="s">
        <v>7</v>
      </c>
      <c r="C17" s="14" t="s">
        <v>3</v>
      </c>
      <c r="D17" s="37">
        <f>$B$23</f>
        <v>4.0649606299212593</v>
      </c>
      <c r="E17" s="30">
        <f>C23</f>
        <v>2.0324803149606296</v>
      </c>
      <c r="F17" s="12" t="s">
        <v>10</v>
      </c>
      <c r="G17" s="2"/>
      <c r="H17" s="1"/>
      <c r="I17" s="1"/>
      <c r="J17" s="3"/>
      <c r="K17" s="4"/>
      <c r="L17" s="3"/>
      <c r="M17" s="4"/>
      <c r="N17" s="1"/>
      <c r="O17" s="1"/>
      <c r="P17" s="1"/>
      <c r="Q17" s="1"/>
      <c r="R17" s="1"/>
    </row>
    <row r="18" spans="1:18">
      <c r="A18" s="1"/>
      <c r="B18" s="11" t="s">
        <v>9</v>
      </c>
      <c r="C18" s="14"/>
      <c r="D18" s="37">
        <f>B24</f>
        <v>1.378021653543307</v>
      </c>
      <c r="E18" s="30">
        <f>C25</f>
        <v>1.0358320404490566</v>
      </c>
      <c r="F18" s="34">
        <f>C24</f>
        <v>2.0578311315472857</v>
      </c>
      <c r="G18" s="2"/>
      <c r="H18" s="1"/>
      <c r="I18" s="1"/>
      <c r="J18" s="1"/>
      <c r="K18" s="1"/>
      <c r="L18" s="1"/>
      <c r="M18" s="1"/>
      <c r="N18" s="1"/>
      <c r="O18" s="1"/>
      <c r="P18" s="1"/>
      <c r="Q18" s="1"/>
      <c r="R18" s="1"/>
    </row>
    <row r="19" spans="1:18">
      <c r="A19" s="1"/>
      <c r="B19" s="11" t="s">
        <v>8</v>
      </c>
      <c r="C19" s="14"/>
      <c r="D19" s="37">
        <f>B25</f>
        <v>0.84610529527559042</v>
      </c>
      <c r="E19" s="30">
        <f>D26</f>
        <v>0.70639074048375239</v>
      </c>
      <c r="F19" s="34">
        <f>D24</f>
        <v>1.0547133639067201</v>
      </c>
      <c r="G19" s="2"/>
      <c r="H19" s="1"/>
      <c r="I19" s="1"/>
      <c r="J19" s="1"/>
      <c r="K19" s="1"/>
      <c r="L19" s="1"/>
      <c r="M19" s="1"/>
      <c r="N19" s="1"/>
      <c r="O19" s="1"/>
      <c r="P19" s="1"/>
      <c r="Q19" s="1"/>
      <c r="R19" s="1"/>
    </row>
    <row r="20" spans="1:18">
      <c r="A20" s="1"/>
      <c r="B20" s="17" t="s">
        <v>14</v>
      </c>
      <c r="C20" s="19"/>
      <c r="D20" s="38">
        <f>B26</f>
        <v>0.61088802318897628</v>
      </c>
      <c r="E20" s="31">
        <f>F24</f>
        <v>0.53625952187092474</v>
      </c>
      <c r="F20" s="35">
        <f>E24</f>
        <v>0.70964580941647026</v>
      </c>
      <c r="G20" s="2"/>
      <c r="H20" s="1"/>
      <c r="I20" s="2"/>
      <c r="K20" s="1"/>
      <c r="L20" s="1"/>
      <c r="M20" s="1"/>
      <c r="N20" s="2"/>
      <c r="O20" s="1"/>
      <c r="P20" s="1"/>
      <c r="Q20" s="1"/>
      <c r="R20" s="1"/>
    </row>
    <row r="21" spans="1:18">
      <c r="A21" s="1"/>
      <c r="B21" s="1"/>
      <c r="C21" s="1"/>
      <c r="D21" s="1"/>
      <c r="E21" s="1"/>
      <c r="F21" s="1"/>
      <c r="G21" s="1"/>
      <c r="H21" s="1"/>
      <c r="I21" s="1"/>
      <c r="J21" s="1"/>
      <c r="K21" s="1"/>
      <c r="L21" s="1"/>
      <c r="M21" s="1"/>
      <c r="N21" s="2"/>
      <c r="P21" s="1"/>
      <c r="Q21" s="1"/>
      <c r="R21" s="1"/>
    </row>
    <row r="22" spans="1:18" hidden="1">
      <c r="A22" s="1"/>
      <c r="B22" s="5">
        <f>B23*304.8</f>
        <v>1238.9999999999998</v>
      </c>
      <c r="C22" s="5">
        <f>C2*C2</f>
        <v>196</v>
      </c>
      <c r="D22" s="5">
        <f>C3*C4</f>
        <v>0.16</v>
      </c>
      <c r="E22" s="5">
        <f>C22/D22+C2</f>
        <v>1239</v>
      </c>
      <c r="F22" s="5">
        <f>F23/F25</f>
        <v>619.49999999999989</v>
      </c>
      <c r="G22" s="5" t="e">
        <f>F23/G23</f>
        <v>#DIV/0!</v>
      </c>
      <c r="H22" s="5">
        <f>H23/H25</f>
        <v>619.5</v>
      </c>
      <c r="I22" s="1"/>
      <c r="J22" s="1"/>
      <c r="K22" s="1"/>
      <c r="L22" s="1"/>
      <c r="M22" s="1"/>
      <c r="N22" s="1"/>
      <c r="O22" s="1"/>
      <c r="P22" s="1"/>
      <c r="Q22" s="1"/>
      <c r="R22" s="1"/>
    </row>
    <row r="23" spans="1:18" hidden="1">
      <c r="A23" s="1"/>
      <c r="B23" s="5">
        <f>E2</f>
        <v>4.0649606299212593</v>
      </c>
      <c r="C23" s="5">
        <f>E3</f>
        <v>2.0324803149606296</v>
      </c>
      <c r="D23" s="5">
        <f>B27*0.001</f>
        <v>0.3157216059288725</v>
      </c>
      <c r="E23" s="5">
        <f>H24*0.001</f>
        <v>0.21530789769944772</v>
      </c>
      <c r="F23" s="5">
        <f>B22*(E22-C2)</f>
        <v>1517774.9999999998</v>
      </c>
      <c r="G23" s="5">
        <f>E22-B22</f>
        <v>0</v>
      </c>
      <c r="H23" s="5">
        <f>E22*(E22-C2)</f>
        <v>1517775</v>
      </c>
      <c r="I23" s="2"/>
      <c r="K23" s="1"/>
      <c r="L23" s="1"/>
      <c r="M23" s="1"/>
      <c r="N23" s="2"/>
      <c r="Q23" s="1"/>
      <c r="R23" s="1"/>
    </row>
    <row r="24" spans="1:18" hidden="1">
      <c r="A24" s="1"/>
      <c r="B24" s="5">
        <f>E2*$H28</f>
        <v>1.378021653543307</v>
      </c>
      <c r="C24" s="5">
        <f>C27/304.8</f>
        <v>2.0578311315472857</v>
      </c>
      <c r="D24" s="5">
        <f>H26/304.8</f>
        <v>1.0547133639067201</v>
      </c>
      <c r="E24" s="5">
        <f>H27/304.8</f>
        <v>0.70964580941647026</v>
      </c>
      <c r="F24" s="5">
        <f>F28/304.8</f>
        <v>0.53625952187092474</v>
      </c>
      <c r="G24" s="5">
        <f>B24*304.8</f>
        <v>420.02099999999996</v>
      </c>
      <c r="H24" s="5">
        <f>F27/G27</f>
        <v>215.30789769944772</v>
      </c>
      <c r="I24" s="1"/>
      <c r="J24" s="1"/>
      <c r="K24" s="1"/>
      <c r="L24" s="1"/>
      <c r="M24" s="1"/>
      <c r="N24" s="2"/>
      <c r="Q24" s="1"/>
      <c r="R24" s="1"/>
    </row>
    <row r="25" spans="1:18" hidden="1">
      <c r="A25" s="1"/>
      <c r="B25" s="5">
        <f>B24*G28</f>
        <v>0.84610529527559042</v>
      </c>
      <c r="C25" s="5">
        <f>B27/304.8</f>
        <v>1.0358320404490566</v>
      </c>
      <c r="D25" s="5">
        <f>H26*0.001</f>
        <v>0.3214766333187683</v>
      </c>
      <c r="E25" s="5">
        <f>H27*0.001</f>
        <v>0.21630004271014017</v>
      </c>
      <c r="F25" s="5">
        <f>E22+B22-C2-C2</f>
        <v>2450</v>
      </c>
      <c r="G25" s="5">
        <f>G24*(E22-C3)</f>
        <v>513685.68299999996</v>
      </c>
      <c r="H25" s="5">
        <f>E22+E22-C2-C2</f>
        <v>2450</v>
      </c>
      <c r="I25" s="2"/>
      <c r="J25" s="1"/>
      <c r="K25" s="1"/>
      <c r="L25" s="1"/>
      <c r="M25" s="1"/>
      <c r="N25" s="2"/>
      <c r="O25" s="1"/>
      <c r="P25" s="1"/>
      <c r="Q25" s="1"/>
      <c r="R25" s="1"/>
    </row>
    <row r="26" spans="1:18" hidden="1">
      <c r="A26" s="1"/>
      <c r="B26" s="5">
        <f>B25*B29</f>
        <v>0.61088802318897628</v>
      </c>
      <c r="C26" s="5">
        <f>C27*0.001</f>
        <v>0.62722692889561271</v>
      </c>
      <c r="D26" s="5">
        <f>H24/304.8</f>
        <v>0.70639074048375239</v>
      </c>
      <c r="E26" s="5">
        <f>F28*0.001</f>
        <v>0.16345190226625786</v>
      </c>
      <c r="F26" s="5">
        <f>E22-G24</f>
        <v>818.97900000000004</v>
      </c>
      <c r="G26" s="5">
        <f>E22+G24-C3-C3</f>
        <v>1627.021</v>
      </c>
      <c r="H26" s="5">
        <f>F27/D27</f>
        <v>321.47663331876828</v>
      </c>
      <c r="I26" s="2"/>
      <c r="K26" s="1"/>
      <c r="L26" s="1"/>
      <c r="M26" s="1"/>
      <c r="N26" s="2"/>
      <c r="Q26" s="1"/>
      <c r="R26" s="1"/>
    </row>
    <row r="27" spans="1:18" hidden="1">
      <c r="A27" s="1"/>
      <c r="B27" s="5">
        <f>G25/G26</f>
        <v>315.72160592887246</v>
      </c>
      <c r="C27" s="5">
        <f>G25/F26</f>
        <v>627.22692889561267</v>
      </c>
      <c r="D27" s="5">
        <f>E22-E27</f>
        <v>981.10710600000004</v>
      </c>
      <c r="E27" s="5">
        <f>B25*304.8</f>
        <v>257.89289399999996</v>
      </c>
      <c r="F27" s="5">
        <f>E27*(E22-C3)</f>
        <v>315403.00936199992</v>
      </c>
      <c r="G27" s="5">
        <f>E22+E27-C3-C3</f>
        <v>1464.8928940000001</v>
      </c>
      <c r="H27" s="5">
        <f>D28/B28</f>
        <v>216.30004271014016</v>
      </c>
      <c r="I27" s="1"/>
      <c r="J27" s="1"/>
      <c r="K27" s="1"/>
      <c r="L27" s="1"/>
      <c r="M27" s="1"/>
      <c r="N27" s="2"/>
      <c r="Q27" s="1"/>
      <c r="R27" s="1"/>
    </row>
    <row r="28" spans="1:18" hidden="1">
      <c r="A28" s="1"/>
      <c r="B28" s="5">
        <f>E22-C28</f>
        <v>1052.8013305320001</v>
      </c>
      <c r="C28" s="5">
        <f>B26*304.8</f>
        <v>186.19866946799999</v>
      </c>
      <c r="D28" s="5">
        <f>C28*(E22-C3)</f>
        <v>227720.972759364</v>
      </c>
      <c r="E28" s="5">
        <f>E22+C28-C3-C3</f>
        <v>1393.1986694679999</v>
      </c>
      <c r="F28" s="5">
        <f>D28/E28</f>
        <v>163.45190226625786</v>
      </c>
      <c r="G28" s="5">
        <v>0.61399999999999999</v>
      </c>
      <c r="H28" s="5">
        <v>0.33900000000000002</v>
      </c>
      <c r="I28" s="2"/>
      <c r="J28" s="1"/>
      <c r="K28" s="1"/>
      <c r="L28" s="1"/>
      <c r="M28" s="1"/>
      <c r="N28" s="2"/>
      <c r="O28" s="1"/>
      <c r="P28" s="1"/>
      <c r="Q28" s="1"/>
      <c r="R28" s="1"/>
    </row>
    <row r="29" spans="1:18" hidden="1">
      <c r="A29" s="1"/>
      <c r="B29" s="5">
        <v>0.72199999999999998</v>
      </c>
      <c r="C29" s="5"/>
      <c r="D29" s="5"/>
      <c r="E29" s="5"/>
      <c r="F29" s="5"/>
      <c r="G29" s="5"/>
      <c r="H29" s="5"/>
      <c r="I29" s="2"/>
      <c r="K29" s="1"/>
      <c r="L29" s="1"/>
      <c r="M29" s="1"/>
      <c r="N29" s="2"/>
      <c r="Q29" s="1"/>
      <c r="R29" s="1"/>
    </row>
    <row r="30" spans="1:18" ht="15.75" customHeight="1">
      <c r="A30" s="1"/>
      <c r="B30" s="46" t="s">
        <v>28</v>
      </c>
      <c r="C30" s="40"/>
      <c r="D30" s="40"/>
      <c r="E30" s="40"/>
      <c r="F30" s="41"/>
      <c r="G30" s="40" t="s">
        <v>24</v>
      </c>
      <c r="H30" s="40"/>
      <c r="I30" s="40"/>
      <c r="J30" s="40"/>
      <c r="K30" s="40"/>
      <c r="L30" s="40"/>
      <c r="M30" s="41"/>
      <c r="N30" s="2"/>
      <c r="Q30" s="1"/>
      <c r="R30" s="1"/>
    </row>
    <row r="31" spans="1:18">
      <c r="A31" s="1"/>
      <c r="B31" s="47"/>
      <c r="C31" s="42"/>
      <c r="D31" s="42"/>
      <c r="E31" s="42"/>
      <c r="F31" s="43"/>
      <c r="G31" s="42"/>
      <c r="H31" s="42"/>
      <c r="I31" s="42"/>
      <c r="J31" s="42"/>
      <c r="K31" s="42"/>
      <c r="L31" s="42"/>
      <c r="M31" s="43"/>
      <c r="N31" s="1"/>
      <c r="O31" s="1"/>
      <c r="P31" s="1"/>
      <c r="Q31" s="1"/>
      <c r="R31" s="1"/>
    </row>
    <row r="32" spans="1:18">
      <c r="A32" s="1"/>
      <c r="B32" s="47"/>
      <c r="C32" s="42"/>
      <c r="D32" s="42"/>
      <c r="E32" s="42"/>
      <c r="F32" s="43"/>
      <c r="G32" s="42"/>
      <c r="H32" s="42"/>
      <c r="I32" s="42"/>
      <c r="J32" s="42"/>
      <c r="K32" s="42"/>
      <c r="L32" s="42"/>
      <c r="M32" s="43"/>
      <c r="N32" s="1"/>
      <c r="O32" s="1"/>
      <c r="P32" s="1"/>
      <c r="Q32" s="1"/>
      <c r="R32" s="1"/>
    </row>
    <row r="33" spans="1:18">
      <c r="A33" s="1"/>
      <c r="B33" s="47"/>
      <c r="C33" s="42"/>
      <c r="D33" s="42"/>
      <c r="E33" s="42"/>
      <c r="F33" s="43"/>
      <c r="G33" s="42"/>
      <c r="H33" s="42"/>
      <c r="I33" s="42"/>
      <c r="J33" s="42"/>
      <c r="K33" s="42"/>
      <c r="L33" s="42"/>
      <c r="M33" s="43"/>
      <c r="N33" s="1"/>
      <c r="O33" s="1"/>
      <c r="P33" s="1"/>
      <c r="Q33" s="1"/>
      <c r="R33" s="1"/>
    </row>
    <row r="34" spans="1:18">
      <c r="A34" s="1"/>
      <c r="B34" s="47"/>
      <c r="C34" s="42"/>
      <c r="D34" s="42"/>
      <c r="E34" s="42"/>
      <c r="F34" s="43"/>
      <c r="G34" s="42"/>
      <c r="H34" s="42"/>
      <c r="I34" s="42"/>
      <c r="J34" s="42"/>
      <c r="K34" s="42"/>
      <c r="L34" s="42"/>
      <c r="M34" s="43"/>
      <c r="N34" s="1"/>
      <c r="O34" s="1"/>
      <c r="P34" s="1"/>
      <c r="Q34" s="1"/>
      <c r="R34" s="1"/>
    </row>
    <row r="35" spans="1:18">
      <c r="A35" s="1"/>
      <c r="B35" s="47"/>
      <c r="C35" s="42"/>
      <c r="D35" s="42"/>
      <c r="E35" s="42"/>
      <c r="F35" s="43"/>
      <c r="G35" s="42"/>
      <c r="H35" s="42"/>
      <c r="I35" s="42"/>
      <c r="J35" s="42"/>
      <c r="K35" s="42"/>
      <c r="L35" s="42"/>
      <c r="M35" s="43"/>
      <c r="N35" s="1"/>
      <c r="O35" s="1"/>
      <c r="P35" s="1"/>
      <c r="Q35" s="1"/>
      <c r="R35" s="1"/>
    </row>
    <row r="36" spans="1:18">
      <c r="A36" s="1"/>
      <c r="B36" s="47"/>
      <c r="C36" s="42"/>
      <c r="D36" s="42"/>
      <c r="E36" s="42"/>
      <c r="F36" s="43"/>
      <c r="G36" s="42"/>
      <c r="H36" s="42"/>
      <c r="I36" s="42"/>
      <c r="J36" s="42"/>
      <c r="K36" s="42"/>
      <c r="L36" s="42"/>
      <c r="M36" s="43"/>
      <c r="N36" s="1"/>
      <c r="O36" s="1"/>
      <c r="P36" s="1"/>
      <c r="Q36" s="1"/>
      <c r="R36" s="1"/>
    </row>
    <row r="37" spans="1:18">
      <c r="A37" s="1"/>
      <c r="B37" s="47"/>
      <c r="C37" s="42"/>
      <c r="D37" s="42"/>
      <c r="E37" s="42"/>
      <c r="F37" s="43"/>
      <c r="G37" s="42"/>
      <c r="H37" s="42"/>
      <c r="I37" s="42"/>
      <c r="J37" s="42"/>
      <c r="K37" s="42"/>
      <c r="L37" s="42"/>
      <c r="M37" s="43"/>
      <c r="N37" s="1"/>
      <c r="O37" s="1"/>
      <c r="P37" s="1"/>
      <c r="Q37" s="1"/>
      <c r="R37" s="1"/>
    </row>
    <row r="38" spans="1:18">
      <c r="A38" s="1"/>
      <c r="B38" s="47"/>
      <c r="C38" s="42"/>
      <c r="D38" s="42"/>
      <c r="E38" s="42"/>
      <c r="F38" s="43"/>
      <c r="G38" s="42"/>
      <c r="H38" s="42"/>
      <c r="I38" s="42"/>
      <c r="J38" s="42"/>
      <c r="K38" s="42"/>
      <c r="L38" s="42"/>
      <c r="M38" s="43"/>
      <c r="N38" s="1"/>
      <c r="O38" s="1"/>
      <c r="P38" s="1"/>
      <c r="Q38" s="1"/>
    </row>
    <row r="39" spans="1:18">
      <c r="B39" s="47"/>
      <c r="C39" s="42"/>
      <c r="D39" s="42"/>
      <c r="E39" s="42"/>
      <c r="F39" s="43"/>
      <c r="G39" s="42"/>
      <c r="H39" s="42"/>
      <c r="I39" s="42"/>
      <c r="J39" s="42"/>
      <c r="K39" s="42"/>
      <c r="L39" s="42"/>
      <c r="M39" s="43"/>
    </row>
    <row r="40" spans="1:18">
      <c r="B40" s="47"/>
      <c r="C40" s="42"/>
      <c r="D40" s="42"/>
      <c r="E40" s="42"/>
      <c r="F40" s="43"/>
      <c r="G40" s="42"/>
      <c r="H40" s="42"/>
      <c r="I40" s="42"/>
      <c r="J40" s="42"/>
      <c r="K40" s="42"/>
      <c r="L40" s="42"/>
      <c r="M40" s="43"/>
    </row>
    <row r="41" spans="1:18">
      <c r="B41" s="47"/>
      <c r="C41" s="42"/>
      <c r="D41" s="42"/>
      <c r="E41" s="42"/>
      <c r="F41" s="43"/>
      <c r="G41" s="42"/>
      <c r="H41" s="42"/>
      <c r="I41" s="42"/>
      <c r="J41" s="42"/>
      <c r="K41" s="42"/>
      <c r="L41" s="42"/>
      <c r="M41" s="43"/>
    </row>
    <row r="42" spans="1:18">
      <c r="B42" s="47"/>
      <c r="C42" s="42"/>
      <c r="D42" s="42"/>
      <c r="E42" s="42"/>
      <c r="F42" s="43"/>
      <c r="G42" s="42"/>
      <c r="H42" s="42"/>
      <c r="I42" s="42"/>
      <c r="J42" s="42"/>
      <c r="K42" s="42"/>
      <c r="L42" s="42"/>
      <c r="M42" s="43"/>
    </row>
    <row r="43" spans="1:18">
      <c r="B43" s="47"/>
      <c r="C43" s="42"/>
      <c r="D43" s="42"/>
      <c r="E43" s="42"/>
      <c r="F43" s="43"/>
      <c r="G43" s="42"/>
      <c r="H43" s="42"/>
      <c r="I43" s="42"/>
      <c r="J43" s="42"/>
      <c r="K43" s="42"/>
      <c r="L43" s="42"/>
      <c r="M43" s="43"/>
    </row>
    <row r="44" spans="1:18">
      <c r="B44" s="47"/>
      <c r="C44" s="42"/>
      <c r="D44" s="42"/>
      <c r="E44" s="42"/>
      <c r="F44" s="43"/>
      <c r="G44" s="42"/>
      <c r="H44" s="42"/>
      <c r="I44" s="42"/>
      <c r="J44" s="42"/>
      <c r="K44" s="42"/>
      <c r="L44" s="42"/>
      <c r="M44" s="43"/>
    </row>
    <row r="45" spans="1:18">
      <c r="B45" s="47"/>
      <c r="C45" s="42"/>
      <c r="D45" s="42"/>
      <c r="E45" s="42"/>
      <c r="F45" s="43"/>
      <c r="G45" s="42"/>
      <c r="H45" s="42"/>
      <c r="I45" s="42"/>
      <c r="J45" s="42"/>
      <c r="K45" s="42"/>
      <c r="L45" s="42"/>
      <c r="M45" s="43"/>
    </row>
    <row r="46" spans="1:18">
      <c r="B46" s="47"/>
      <c r="C46" s="42"/>
      <c r="D46" s="42"/>
      <c r="E46" s="42"/>
      <c r="F46" s="43"/>
      <c r="G46" s="42"/>
      <c r="H46" s="42"/>
      <c r="I46" s="42"/>
      <c r="J46" s="42"/>
      <c r="K46" s="42"/>
      <c r="L46" s="42"/>
      <c r="M46" s="43"/>
    </row>
    <row r="47" spans="1:18">
      <c r="B47" s="47"/>
      <c r="C47" s="42"/>
      <c r="D47" s="42"/>
      <c r="E47" s="42"/>
      <c r="F47" s="43"/>
      <c r="G47" s="42"/>
      <c r="H47" s="42"/>
      <c r="I47" s="42"/>
      <c r="J47" s="42"/>
      <c r="K47" s="42"/>
      <c r="L47" s="42"/>
      <c r="M47" s="43"/>
    </row>
    <row r="48" spans="1:18">
      <c r="B48" s="47"/>
      <c r="C48" s="42"/>
      <c r="D48" s="42"/>
      <c r="E48" s="42"/>
      <c r="F48" s="43"/>
      <c r="G48" s="42"/>
      <c r="H48" s="42"/>
      <c r="I48" s="42"/>
      <c r="J48" s="42"/>
      <c r="K48" s="42"/>
      <c r="L48" s="42"/>
      <c r="M48" s="43"/>
    </row>
    <row r="49" spans="2:13">
      <c r="B49" s="47"/>
      <c r="C49" s="42"/>
      <c r="D49" s="42"/>
      <c r="E49" s="42"/>
      <c r="F49" s="43"/>
      <c r="G49" s="42"/>
      <c r="H49" s="42"/>
      <c r="I49" s="42"/>
      <c r="J49" s="42"/>
      <c r="K49" s="42"/>
      <c r="L49" s="42"/>
      <c r="M49" s="43"/>
    </row>
    <row r="50" spans="2:13">
      <c r="B50" s="47"/>
      <c r="C50" s="42"/>
      <c r="D50" s="42"/>
      <c r="E50" s="42"/>
      <c r="F50" s="43"/>
      <c r="G50" s="42"/>
      <c r="H50" s="42"/>
      <c r="I50" s="42"/>
      <c r="J50" s="42"/>
      <c r="K50" s="42"/>
      <c r="L50" s="42"/>
      <c r="M50" s="43"/>
    </row>
    <row r="51" spans="2:13">
      <c r="B51" s="47"/>
      <c r="C51" s="42"/>
      <c r="D51" s="42"/>
      <c r="E51" s="42"/>
      <c r="F51" s="43"/>
      <c r="G51" s="42"/>
      <c r="H51" s="42"/>
      <c r="I51" s="42"/>
      <c r="J51" s="42"/>
      <c r="K51" s="42"/>
      <c r="L51" s="42"/>
      <c r="M51" s="43"/>
    </row>
    <row r="52" spans="2:13">
      <c r="B52" s="47"/>
      <c r="C52" s="42"/>
      <c r="D52" s="42"/>
      <c r="E52" s="42"/>
      <c r="F52" s="43"/>
      <c r="G52" s="42"/>
      <c r="H52" s="42"/>
      <c r="I52" s="42"/>
      <c r="J52" s="42"/>
      <c r="K52" s="42"/>
      <c r="L52" s="42"/>
      <c r="M52" s="43"/>
    </row>
    <row r="53" spans="2:13">
      <c r="B53" s="47"/>
      <c r="C53" s="42"/>
      <c r="D53" s="42"/>
      <c r="E53" s="42"/>
      <c r="F53" s="43"/>
      <c r="G53" s="42"/>
      <c r="H53" s="42"/>
      <c r="I53" s="42"/>
      <c r="J53" s="42"/>
      <c r="K53" s="42"/>
      <c r="L53" s="42"/>
      <c r="M53" s="43"/>
    </row>
    <row r="54" spans="2:13">
      <c r="B54" s="47"/>
      <c r="C54" s="42"/>
      <c r="D54" s="42"/>
      <c r="E54" s="42"/>
      <c r="F54" s="43"/>
      <c r="G54" s="42"/>
      <c r="H54" s="42"/>
      <c r="I54" s="42"/>
      <c r="J54" s="42"/>
      <c r="K54" s="42"/>
      <c r="L54" s="42"/>
      <c r="M54" s="43"/>
    </row>
    <row r="55" spans="2:13">
      <c r="B55" s="47"/>
      <c r="C55" s="42"/>
      <c r="D55" s="42"/>
      <c r="E55" s="42"/>
      <c r="F55" s="43"/>
      <c r="G55" s="42"/>
      <c r="H55" s="42"/>
      <c r="I55" s="42"/>
      <c r="J55" s="42"/>
      <c r="K55" s="42"/>
      <c r="L55" s="42"/>
      <c r="M55" s="43"/>
    </row>
    <row r="56" spans="2:13">
      <c r="B56" s="47"/>
      <c r="C56" s="42"/>
      <c r="D56" s="42"/>
      <c r="E56" s="42"/>
      <c r="F56" s="43"/>
      <c r="G56" s="42"/>
      <c r="H56" s="42"/>
      <c r="I56" s="42"/>
      <c r="J56" s="42"/>
      <c r="K56" s="42"/>
      <c r="L56" s="42"/>
      <c r="M56" s="43"/>
    </row>
    <row r="57" spans="2:13">
      <c r="B57" s="47"/>
      <c r="C57" s="42"/>
      <c r="D57" s="42"/>
      <c r="E57" s="42"/>
      <c r="F57" s="43"/>
      <c r="G57" s="42"/>
      <c r="H57" s="42"/>
      <c r="I57" s="42"/>
      <c r="J57" s="42"/>
      <c r="K57" s="42"/>
      <c r="L57" s="42"/>
      <c r="M57" s="43"/>
    </row>
    <row r="58" spans="2:13">
      <c r="B58" s="47"/>
      <c r="C58" s="42"/>
      <c r="D58" s="42"/>
      <c r="E58" s="42"/>
      <c r="F58" s="43"/>
      <c r="G58" s="42"/>
      <c r="H58" s="42"/>
      <c r="I58" s="42"/>
      <c r="J58" s="42"/>
      <c r="K58" s="42"/>
      <c r="L58" s="42"/>
      <c r="M58" s="43"/>
    </row>
    <row r="59" spans="2:13">
      <c r="B59" s="47"/>
      <c r="C59" s="42"/>
      <c r="D59" s="42"/>
      <c r="E59" s="42"/>
      <c r="F59" s="43"/>
      <c r="G59" s="42"/>
      <c r="H59" s="42"/>
      <c r="I59" s="42"/>
      <c r="J59" s="42"/>
      <c r="K59" s="42"/>
      <c r="L59" s="42"/>
      <c r="M59" s="43"/>
    </row>
    <row r="60" spans="2:13">
      <c r="B60" s="47"/>
      <c r="C60" s="42"/>
      <c r="D60" s="42"/>
      <c r="E60" s="42"/>
      <c r="F60" s="43"/>
      <c r="G60" s="44"/>
      <c r="H60" s="44"/>
      <c r="I60" s="44"/>
      <c r="J60" s="44"/>
      <c r="K60" s="44"/>
      <c r="L60" s="44"/>
      <c r="M60" s="45"/>
    </row>
    <row r="61" spans="2:13">
      <c r="B61" s="47"/>
      <c r="C61" s="42"/>
      <c r="D61" s="42"/>
      <c r="E61" s="42"/>
      <c r="F61" s="43"/>
    </row>
    <row r="62" spans="2:13">
      <c r="B62" s="47"/>
      <c r="C62" s="42"/>
      <c r="D62" s="42"/>
      <c r="E62" s="42"/>
      <c r="F62" s="43"/>
    </row>
    <row r="63" spans="2:13">
      <c r="B63" s="47"/>
      <c r="C63" s="42"/>
      <c r="D63" s="42"/>
      <c r="E63" s="42"/>
      <c r="F63" s="43"/>
    </row>
    <row r="64" spans="2:13">
      <c r="B64" s="47"/>
      <c r="C64" s="42"/>
      <c r="D64" s="42"/>
      <c r="E64" s="42"/>
      <c r="F64" s="43"/>
    </row>
    <row r="65" spans="2:6">
      <c r="B65" s="47"/>
      <c r="C65" s="42"/>
      <c r="D65" s="42"/>
      <c r="E65" s="42"/>
      <c r="F65" s="43"/>
    </row>
    <row r="66" spans="2:6">
      <c r="B66" s="47"/>
      <c r="C66" s="42"/>
      <c r="D66" s="42"/>
      <c r="E66" s="42"/>
      <c r="F66" s="43"/>
    </row>
    <row r="67" spans="2:6">
      <c r="B67" s="47"/>
      <c r="C67" s="42"/>
      <c r="D67" s="42"/>
      <c r="E67" s="42"/>
      <c r="F67" s="43"/>
    </row>
    <row r="68" spans="2:6">
      <c r="B68" s="47"/>
      <c r="C68" s="42"/>
      <c r="D68" s="42"/>
      <c r="E68" s="42"/>
      <c r="F68" s="43"/>
    </row>
    <row r="69" spans="2:6">
      <c r="B69" s="48"/>
      <c r="C69" s="44"/>
      <c r="D69" s="44"/>
      <c r="E69" s="44"/>
      <c r="F69" s="45"/>
    </row>
    <row r="70" spans="2:6">
      <c r="B70" s="25"/>
      <c r="C70" s="25"/>
      <c r="D70" s="25"/>
      <c r="E70" s="25"/>
      <c r="F70" s="25"/>
    </row>
    <row r="71" spans="2:6">
      <c r="B71" s="25"/>
      <c r="C71" s="25"/>
      <c r="D71" s="25"/>
      <c r="E71" s="25"/>
      <c r="F71" s="25"/>
    </row>
    <row r="72" spans="2:6">
      <c r="B72" s="25"/>
      <c r="C72" s="25"/>
      <c r="D72" s="25"/>
      <c r="E72" s="25"/>
      <c r="F72" s="25"/>
    </row>
    <row r="73" spans="2:6">
      <c r="B73" s="25"/>
      <c r="C73" s="25"/>
      <c r="D73" s="25"/>
      <c r="E73" s="25"/>
      <c r="F73" s="25"/>
    </row>
    <row r="74" spans="2:6">
      <c r="B74" s="25"/>
      <c r="C74" s="25"/>
      <c r="D74" s="25"/>
      <c r="E74" s="25"/>
      <c r="F74" s="25"/>
    </row>
    <row r="75" spans="2:6">
      <c r="B75" s="25"/>
      <c r="C75" s="25"/>
      <c r="D75" s="25"/>
      <c r="E75" s="25"/>
      <c r="F75" s="25"/>
    </row>
    <row r="76" spans="2:6">
      <c r="B76" s="25"/>
      <c r="C76" s="25"/>
      <c r="D76" s="25"/>
      <c r="E76" s="25"/>
      <c r="F76" s="25"/>
    </row>
    <row r="77" spans="2:6">
      <c r="B77" s="25"/>
      <c r="C77" s="25"/>
      <c r="D77" s="25"/>
      <c r="E77" s="25"/>
      <c r="F77" s="25"/>
    </row>
    <row r="78" spans="2:6">
      <c r="B78" s="25"/>
      <c r="C78" s="25"/>
      <c r="D78" s="25"/>
      <c r="E78" s="25"/>
      <c r="F78" s="25"/>
    </row>
    <row r="79" spans="2:6">
      <c r="B79" s="25"/>
      <c r="C79" s="25"/>
      <c r="D79" s="25"/>
      <c r="E79" s="25"/>
      <c r="F79" s="25"/>
    </row>
    <row r="80" spans="2:6">
      <c r="B80" s="25"/>
      <c r="C80" s="25"/>
      <c r="D80" s="25"/>
      <c r="E80" s="25"/>
      <c r="F80" s="25"/>
    </row>
    <row r="81" spans="2:6">
      <c r="B81" s="25"/>
      <c r="C81" s="25"/>
      <c r="D81" s="25"/>
      <c r="E81" s="25"/>
      <c r="F81" s="25"/>
    </row>
    <row r="82" spans="2:6">
      <c r="B82" s="25"/>
      <c r="C82" s="25"/>
      <c r="D82" s="25"/>
      <c r="E82" s="25"/>
      <c r="F82" s="25"/>
    </row>
    <row r="83" spans="2:6">
      <c r="B83" s="25"/>
      <c r="C83" s="25"/>
      <c r="D83" s="25"/>
      <c r="E83" s="25"/>
      <c r="F83" s="25"/>
    </row>
    <row r="84" spans="2:6">
      <c r="B84" s="25"/>
      <c r="C84" s="25"/>
      <c r="D84" s="25"/>
      <c r="E84" s="25"/>
      <c r="F84" s="25"/>
    </row>
  </sheetData>
  <mergeCells count="5">
    <mergeCell ref="G30:M60"/>
    <mergeCell ref="B30:F69"/>
    <mergeCell ref="G2:M3"/>
    <mergeCell ref="G4:M5"/>
    <mergeCell ref="G6:M7"/>
  </mergeCells>
  <hyperlinks>
    <hyperlink ref="G6"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DOF Stacking Calc 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lincoln</dc:creator>
  <cp:lastModifiedBy>abe lincoln</cp:lastModifiedBy>
  <dcterms:created xsi:type="dcterms:W3CDTF">2014-12-14T03:42:35Z</dcterms:created>
  <dcterms:modified xsi:type="dcterms:W3CDTF">2015-02-02T22:30:30Z</dcterms:modified>
</cp:coreProperties>
</file>